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G25" i="3"/>
  <c r="D24"/>
  <c r="G24" s="1"/>
  <c r="G23"/>
  <c r="E19"/>
  <c r="E22" s="1"/>
  <c r="E26" s="1"/>
  <c r="G26" s="1"/>
  <c r="D18"/>
  <c r="G18" s="1"/>
  <c r="D14"/>
  <c r="G14" s="1"/>
  <c r="D10"/>
  <c r="G10" s="1"/>
  <c r="D11" l="1"/>
  <c r="D15"/>
  <c r="D19"/>
  <c r="G15" l="1"/>
  <c r="D16"/>
  <c r="D20"/>
  <c r="G19"/>
  <c r="G11"/>
  <c r="D12"/>
  <c r="D21" l="1"/>
  <c r="G21" s="1"/>
  <c r="G20"/>
  <c r="D13"/>
  <c r="G13" s="1"/>
  <c r="G12"/>
  <c r="G16"/>
  <c r="D17"/>
  <c r="G17" s="1"/>
  <c r="G22" l="1"/>
  <c r="D8" i="2" l="1"/>
</calcChain>
</file>

<file path=xl/sharedStrings.xml><?xml version="1.0" encoding="utf-8"?>
<sst xmlns="http://schemas.openxmlformats.org/spreadsheetml/2006/main" count="186" uniqueCount="135">
  <si>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</si>
  <si>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</si>
  <si>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</si>
  <si>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</si>
  <si>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</si>
  <si>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</si>
  <si>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</si>
  <si>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</si>
  <si>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</si>
  <si>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</si>
  <si>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</si>
  <si>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</si>
  <si>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</si>
  <si>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</si>
  <si>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</si>
  <si>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</si>
  <si>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</si>
  <si>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</si>
  <si>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</si>
  <si>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</si>
  <si>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</si>
  <si>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</si>
  <si>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</si>
  <si>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</si>
  <si>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</si>
  <si>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</si>
  <si>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</si>
  <si>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</si>
  <si>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</si>
  <si>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</si>
  <si>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</si>
  <si>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Оплата услуг заказчика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</si>
  <si>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</si>
  <si>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</si>
  <si>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</si>
  <si>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</si>
  <si>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</si>
  <si>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</si>
  <si>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</si>
  <si>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</si>
  <si>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</si>
  <si>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</si>
  <si>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</si>
  <si>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</si>
  <si>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</si>
  <si>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</si>
  <si>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</si>
  <si>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</si>
  <si>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</si>
  <si>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</si>
  <si>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</si>
  <si>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</si>
  <si>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</si>
  <si>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</si>
  <si>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</si>
  <si>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</si>
  <si>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</si>
  <si>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 xml:space="preserve">Очистка от наледи  и снега ступеней </t>
  </si>
  <si>
    <t xml:space="preserve">Содержание придомовой территории </t>
  </si>
  <si>
    <t>7</t>
  </si>
  <si>
    <t>8</t>
  </si>
  <si>
    <t>ВСЕГО с СОИ</t>
  </si>
  <si>
    <t>акты</t>
  </si>
  <si>
    <t>Согласно ПП РФ № 290</t>
  </si>
  <si>
    <t>Содержание мусоропровода и мусорокамеры</t>
  </si>
  <si>
    <t>Сбор и выгрузка мусора из мусорокамер</t>
  </si>
  <si>
    <t>Содержание лифтового хозяйства</t>
  </si>
  <si>
    <t>Техническое обслуживание лифтов(цена за месяц</t>
  </si>
  <si>
    <t>Техническое освидетельствование лифтов</t>
  </si>
  <si>
    <t>Промывка мусорокамер</t>
  </si>
  <si>
    <t>Окос газона</t>
  </si>
  <si>
    <t>м3</t>
  </si>
  <si>
    <t>ФИНАНСОВЫЙ РЕЗУЛЬТАТ</t>
  </si>
  <si>
    <t>Исполнитель__________________</t>
  </si>
  <si>
    <t>Ген.директор ООО "Мастер- Сервис"</t>
  </si>
  <si>
    <t>12</t>
  </si>
  <si>
    <t>Санитарное содержание территории без асфальтового покрытия</t>
  </si>
  <si>
    <t xml:space="preserve">Обработка территории реагентом </t>
  </si>
  <si>
    <t xml:space="preserve">Ген. директор ООО "Мастер-Сервис" </t>
  </si>
  <si>
    <t>_________________ Косьяненко  Е.Ю.</t>
  </si>
  <si>
    <t>МКД  адрес: ул. Максимовского,  дом 21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</si>
  <si>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</si>
  <si>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</si>
  <si>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</si>
  <si>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</si>
  <si>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</si>
  <si>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Ед. изм.</t>
  </si>
  <si>
    <t xml:space="preserve">Объем  </t>
  </si>
  <si>
    <t>тариф</t>
  </si>
  <si>
    <t>периодичность</t>
  </si>
  <si>
    <t>Стоимость руб</t>
  </si>
  <si>
    <t>Выполнение стандартов управления  МКД (расходы на управление)</t>
  </si>
  <si>
    <t>м2 площади</t>
  </si>
  <si>
    <t>Услуга РЦ , ведение сайтов УК и ГИС ЖКХ</t>
  </si>
  <si>
    <t>Работы по содержанию и ремонту  систем  инженерно-технического обеспечения МОП</t>
  </si>
  <si>
    <t xml:space="preserve">Аварийное - диспетчерское обслуживание </t>
  </si>
  <si>
    <t>Техническое обслуживание внутридомового газового оборудования</t>
  </si>
  <si>
    <t>Работы по содержанию МАФ ,земельного участка с элементами озеленения и благоустройства</t>
  </si>
  <si>
    <t>Дератизация и дизенсекция</t>
  </si>
  <si>
    <t>Обслуживание  вентканалов</t>
  </si>
  <si>
    <t>Работы по содержанию помещений, входящих в состав общего имущества в МКД</t>
  </si>
  <si>
    <t>Работы по содержанию и текущему ремонту конструктивных элементов (несущих и ненесущих конструкций  МКД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</si>
  <si>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</si>
  <si>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</si>
  <si>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СОИ холодная вода  </t>
  </si>
  <si>
    <t xml:space="preserve">СОИ ГВС  </t>
  </si>
  <si>
    <t xml:space="preserve">СОИ электричество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</si>
  <si>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</si>
  <si>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</si>
  <si>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</si>
  <si>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</si>
  <si>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маш\час</t>
  </si>
  <si>
    <t>Вывоз не бытового мусора</t>
  </si>
  <si>
    <t>Услуга спецтехники(январь, февраль)</t>
  </si>
  <si>
    <t xml:space="preserve"> г.Тула , ул Максимовского , д.21 за   2024 год</t>
  </si>
  <si>
    <t>Демонтаж и монтаж мусороклапана для прочистки</t>
  </si>
  <si>
    <t>Установка дверных приборов  (проушины)под.1 выход на кровлю</t>
  </si>
  <si>
    <t>Кронирование деревьев</t>
  </si>
  <si>
    <t>Услуги автовышки</t>
  </si>
  <si>
    <t>м/час</t>
  </si>
  <si>
    <t xml:space="preserve">Ремонт  ящика под пескосмесь  </t>
  </si>
  <si>
    <t>Укладка напольной плитки 1 этаж. 1 под</t>
  </si>
  <si>
    <t xml:space="preserve">Закрашивание надписей </t>
  </si>
  <si>
    <t>Услуги спецтехники (Трактор(декабрь)</t>
  </si>
  <si>
    <t xml:space="preserve">Техническое диагностирование внутригазового оборудования </t>
  </si>
  <si>
    <t>кв.</t>
  </si>
  <si>
    <t>Страховой взнос за лифты</t>
  </si>
  <si>
    <t>5а</t>
  </si>
  <si>
    <t>10а</t>
  </si>
  <si>
    <t>Задолженнность на 01.01.2025 г</t>
  </si>
  <si>
    <t>Оплачены работы  (услуги) 2024 г</t>
  </si>
  <si>
    <t>Долг СП перед УК в сумме руб на 01.01.2025 г</t>
  </si>
  <si>
    <t>Поан   работ  (услуги ) согласно  договора управления на 2025год</t>
  </si>
  <si>
    <t>Итого  работ (услуг) на 2025год</t>
  </si>
  <si>
    <t>Долг СП перед УК в сумме руб на 01.01.2024г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</si>
</sst>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 applyAlignment="1"/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2" fontId="12" fillId="0" borderId="5" xfId="0" applyNumberFormat="1" applyFont="1" applyBorder="1" applyAlignment="1">
      <alignment horizontal="right" vertical="center" wrapText="1"/>
    </xf>
    <xf numFmtId="2" fontId="10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8" fillId="3" borderId="0" xfId="0" applyFont="1" applyFill="1" applyBorder="1" applyAlignment="1"/>
    <xf numFmtId="0" fontId="6" fillId="0" borderId="0" xfId="0" applyFont="1"/>
    <xf numFmtId="0" fontId="10" fillId="0" borderId="4" xfId="0" applyNumberFormat="1" applyFont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0" fontId="11" fillId="4" borderId="5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/>
    <xf numFmtId="164" fontId="9" fillId="3" borderId="5" xfId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0" fontId="8" fillId="0" borderId="0" xfId="0" applyFont="1"/>
    <xf numFmtId="4" fontId="6" fillId="0" borderId="0" xfId="0" applyNumberFormat="1" applyFont="1" applyBorder="1" applyAlignment="1">
      <alignment horizontal="right" vertical="center"/>
    </xf>
    <xf numFmtId="165" fontId="17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7" fillId="0" borderId="0" xfId="0" applyFont="1"/>
    <xf numFmtId="0" fontId="0" fillId="0" borderId="0" xfId="0" applyFont="1" applyAlignment="1"/>
    <xf numFmtId="0" fontId="19" fillId="0" borderId="0" xfId="0" applyFont="1" applyAlignment="1">
      <alignment horizontal="center" wrapText="1"/>
    </xf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left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/>
    <xf numFmtId="0" fontId="22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166" fontId="23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4" fontId="19" fillId="0" borderId="5" xfId="0" applyNumberFormat="1" applyFont="1" applyBorder="1" applyAlignment="1">
      <alignment horizontal="left" vertical="center" wrapText="1"/>
    </xf>
    <xf numFmtId="0" fontId="23" fillId="3" borderId="5" xfId="0" applyFont="1" applyFill="1" applyBorder="1" applyAlignment="1">
      <alignment horizontal="center" vertical="center"/>
    </xf>
    <xf numFmtId="1" fontId="23" fillId="3" borderId="5" xfId="0" applyNumberFormat="1" applyFont="1" applyFill="1" applyBorder="1" applyAlignment="1">
      <alignment horizontal="center" vertical="center"/>
    </xf>
    <xf numFmtId="4" fontId="23" fillId="3" borderId="5" xfId="0" applyNumberFormat="1" applyFont="1" applyFill="1" applyBorder="1" applyAlignment="1"/>
    <xf numFmtId="4" fontId="23" fillId="3" borderId="5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4" fontId="19" fillId="0" borderId="4" xfId="0" applyNumberFormat="1" applyFont="1" applyBorder="1" applyAlignment="1">
      <alignment horizontal="left" vertical="center" wrapText="1"/>
    </xf>
    <xf numFmtId="4" fontId="23" fillId="3" borderId="4" xfId="0" applyNumberFormat="1" applyFont="1" applyFill="1" applyBorder="1" applyAlignment="1">
      <alignment horizontal="center" vertical="center"/>
    </xf>
    <xf numFmtId="1" fontId="23" fillId="3" borderId="4" xfId="0" applyNumberFormat="1" applyFont="1" applyFill="1" applyBorder="1" applyAlignment="1">
      <alignment horizontal="center" vertical="center"/>
    </xf>
    <xf numFmtId="4" fontId="23" fillId="3" borderId="4" xfId="0" applyNumberFormat="1" applyFont="1" applyFill="1" applyBorder="1" applyAlignment="1"/>
    <xf numFmtId="0" fontId="24" fillId="0" borderId="8" xfId="0" applyFont="1" applyBorder="1" applyAlignment="1"/>
    <xf numFmtId="4" fontId="22" fillId="3" borderId="9" xfId="0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left" vertical="center" wrapText="1"/>
    </xf>
    <xf numFmtId="4" fontId="27" fillId="3" borderId="5" xfId="0" applyNumberFormat="1" applyFont="1" applyFill="1" applyBorder="1" applyAlignment="1"/>
    <xf numFmtId="0" fontId="24" fillId="0" borderId="0" xfId="0" applyFont="1" applyBorder="1" applyAlignment="1"/>
    <xf numFmtId="4" fontId="23" fillId="3" borderId="0" xfId="0" applyNumberFormat="1" applyFont="1" applyFill="1" applyBorder="1" applyAlignment="1">
      <alignment horizontal="right"/>
    </xf>
    <xf numFmtId="4" fontId="23" fillId="3" borderId="0" xfId="0" applyNumberFormat="1" applyFont="1" applyFill="1" applyBorder="1" applyAlignment="1"/>
    <xf numFmtId="0" fontId="24" fillId="3" borderId="0" xfId="0" applyFont="1" applyFill="1" applyAlignment="1"/>
    <xf numFmtId="0" fontId="7" fillId="0" borderId="0" xfId="0" applyFont="1" applyAlignment="1"/>
    <xf numFmtId="4" fontId="28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24" fillId="0" borderId="0" xfId="0" applyFont="1" applyAlignment="1"/>
    <xf numFmtId="0" fontId="7" fillId="0" borderId="0" xfId="0" applyFont="1" applyFill="1" applyBorder="1"/>
    <xf numFmtId="0" fontId="16" fillId="3" borderId="0" xfId="0" applyFont="1" applyFill="1" applyBorder="1" applyAlignment="1"/>
    <xf numFmtId="0" fontId="10" fillId="0" borderId="0" xfId="0" applyFont="1" applyBorder="1"/>
    <xf numFmtId="3" fontId="10" fillId="0" borderId="0" xfId="0" applyNumberFormat="1" applyFont="1" applyBorder="1"/>
    <xf numFmtId="0" fontId="15" fillId="3" borderId="5" xfId="0" applyFont="1" applyFill="1" applyBorder="1" applyAlignment="1"/>
    <xf numFmtId="4" fontId="15" fillId="3" borderId="5" xfId="0" applyNumberFormat="1" applyFont="1" applyFill="1" applyBorder="1" applyAlignment="1"/>
    <xf numFmtId="3" fontId="15" fillId="3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9" fillId="3" borderId="5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2" fontId="29" fillId="0" borderId="5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/>
    <xf numFmtId="3" fontId="10" fillId="0" borderId="5" xfId="0" applyNumberFormat="1" applyFont="1" applyBorder="1"/>
    <xf numFmtId="4" fontId="8" fillId="0" borderId="7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2" fontId="29" fillId="3" borderId="5" xfId="0" applyNumberFormat="1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2" fontId="29" fillId="3" borderId="5" xfId="0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31" fillId="3" borderId="11" xfId="0" applyFont="1" applyFill="1" applyBorder="1" applyAlignment="1">
      <alignment horizontal="right"/>
    </xf>
    <xf numFmtId="0" fontId="31" fillId="0" borderId="5" xfId="0" applyFont="1" applyFill="1" applyBorder="1" applyAlignment="1">
      <alignment horizontal="right" wrapText="1"/>
    </xf>
    <xf numFmtId="0" fontId="31" fillId="3" borderId="12" xfId="0" applyFont="1" applyFill="1" applyBorder="1" applyAlignment="1">
      <alignment horizontal="right" vertical="center"/>
    </xf>
    <xf numFmtId="164" fontId="5" fillId="3" borderId="13" xfId="1" applyFont="1" applyFill="1" applyBorder="1" applyAlignment="1">
      <alignment horizontal="right" vertical="center" wrapText="1"/>
    </xf>
    <xf numFmtId="0" fontId="31" fillId="0" borderId="5" xfId="0" applyFont="1" applyBorder="1" applyAlignment="1">
      <alignment horizontal="right"/>
    </xf>
    <xf numFmtId="2" fontId="32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workbookViewId="0">
      <selection activeCell="H31" sqref="H31:S35"/>
    </sheetView>
  </sheetViews>
  <sheetFormatPr defaultRowHeight="14.4"/>
  <cols>
    <col min="1" max="1" width="3.88671875" customWidth="1"/>
    <col min="2" max="2" width="41.5546875" customWidth="1"/>
    <col min="3" max="3" width="8.5546875" customWidth="1"/>
    <col min="4" max="4" width="9.88671875" customWidth="1"/>
    <col min="5" max="5" width="10" customWidth="1"/>
    <col min="6" max="6" width="8.6640625" customWidth="1"/>
    <col min="7" max="7" width="15.109375" customWidth="1"/>
    <col min="9" max="9" width="9.6640625" bestFit="1" customWidth="1"/>
  </cols>
  <sheetData>
    <row r="1" spans="1:7">
      <c r="E1" s="156" t="s">
        <v>17</v>
      </c>
      <c r="F1" s="156"/>
    </row>
    <row r="2" spans="1:7">
      <c r="E2" s="156" t="s">
        <v>74</v>
      </c>
      <c r="F2" s="156"/>
      <c r="G2" s="157"/>
    </row>
    <row r="3" spans="1:7">
      <c r="E3" s="156" t="s">
        <v>18</v>
      </c>
      <c r="F3" s="156"/>
      <c r="G3" s="157"/>
    </row>
    <row r="5" spans="1:7">
      <c r="A5" s="156" t="s">
        <v>19</v>
      </c>
      <c r="B5" s="156"/>
      <c r="C5" s="156"/>
      <c r="D5" s="156"/>
      <c r="E5" s="156"/>
      <c r="F5" s="156"/>
    </row>
    <row r="6" spans="1:7">
      <c r="A6" s="156" t="s">
        <v>114</v>
      </c>
      <c r="B6" s="156"/>
      <c r="C6" s="156"/>
      <c r="D6" s="156"/>
      <c r="E6" s="156"/>
      <c r="F6" s="156"/>
    </row>
    <row r="7" spans="1:7" ht="14.25" customHeight="1">
      <c r="A7" s="32"/>
      <c r="B7" s="32"/>
      <c r="C7" s="32"/>
      <c r="D7" s="32"/>
      <c r="E7" s="32"/>
      <c r="F7" s="32"/>
    </row>
    <row r="8" spans="1:7" ht="15" customHeight="1">
      <c r="A8" s="1"/>
      <c r="B8" s="2" t="s">
        <v>20</v>
      </c>
      <c r="C8" s="3"/>
      <c r="D8" s="14" t="e">
        <f>#REF!+#REF!</f>
        <v>#REF!</v>
      </c>
      <c r="E8" s="4"/>
      <c r="F8" s="4"/>
      <c r="G8" s="34">
        <v>20</v>
      </c>
    </row>
    <row r="9" spans="1:7" ht="14.25" customHeight="1">
      <c r="A9" s="1"/>
      <c r="B9" s="33" t="s">
        <v>53</v>
      </c>
      <c r="C9" s="5"/>
      <c r="D9" s="15"/>
      <c r="E9" s="6"/>
      <c r="F9" s="6"/>
      <c r="G9" s="35">
        <v>3577.1</v>
      </c>
    </row>
    <row r="10" spans="1:7">
      <c r="A10" s="1"/>
      <c r="B10" s="33" t="s">
        <v>21</v>
      </c>
      <c r="C10" s="5"/>
      <c r="D10" s="15"/>
      <c r="E10" s="6"/>
      <c r="F10" s="6"/>
      <c r="G10" s="49">
        <v>1112419.78</v>
      </c>
    </row>
    <row r="11" spans="1:7">
      <c r="A11" s="1"/>
      <c r="B11" s="33" t="s">
        <v>22</v>
      </c>
      <c r="C11" s="5"/>
      <c r="D11" s="15"/>
      <c r="E11" s="6"/>
      <c r="F11" s="6"/>
      <c r="G11" s="49">
        <v>1128911.43</v>
      </c>
    </row>
    <row r="12" spans="1:7" ht="18" hidden="1" customHeight="1">
      <c r="A12" s="1"/>
      <c r="B12" s="33"/>
      <c r="C12" s="5"/>
      <c r="D12" s="15"/>
      <c r="E12" s="6"/>
      <c r="F12" s="6"/>
      <c r="G12" s="35">
        <v>32752.400000000023</v>
      </c>
    </row>
    <row r="13" spans="1:7">
      <c r="A13" s="1"/>
      <c r="B13" s="33" t="s">
        <v>129</v>
      </c>
      <c r="C13" s="5"/>
      <c r="D13" s="15"/>
      <c r="E13" s="6"/>
      <c r="F13" s="6"/>
      <c r="G13" s="45">
        <v>182432.1</v>
      </c>
    </row>
    <row r="14" spans="1:7" ht="14.25" customHeight="1">
      <c r="A14" s="7"/>
      <c r="B14" s="17" t="s">
        <v>0</v>
      </c>
      <c r="C14" s="4"/>
      <c r="D14" s="16">
        <v>331.7</v>
      </c>
      <c r="E14" s="8"/>
      <c r="F14" s="31"/>
      <c r="G14" s="35">
        <v>607.6</v>
      </c>
    </row>
    <row r="15" spans="1:7" ht="17.25" customHeight="1" thickBot="1">
      <c r="A15" s="7"/>
      <c r="B15" s="12" t="s">
        <v>16</v>
      </c>
      <c r="C15" s="4"/>
      <c r="D15" s="13"/>
      <c r="E15" s="13"/>
      <c r="F15" s="9"/>
      <c r="G15" s="36">
        <v>12</v>
      </c>
    </row>
    <row r="16" spans="1:7" ht="15" customHeight="1">
      <c r="A16" s="159" t="s">
        <v>1</v>
      </c>
      <c r="B16" s="161" t="s">
        <v>2</v>
      </c>
      <c r="C16" s="163" t="s">
        <v>23</v>
      </c>
      <c r="D16" s="158" t="s">
        <v>25</v>
      </c>
      <c r="E16" s="154" t="s">
        <v>24</v>
      </c>
      <c r="F16" s="158" t="s">
        <v>26</v>
      </c>
      <c r="G16" s="37" t="s">
        <v>27</v>
      </c>
    </row>
    <row r="17" spans="1:7">
      <c r="A17" s="160"/>
      <c r="B17" s="162"/>
      <c r="C17" s="154"/>
      <c r="D17" s="158"/>
      <c r="E17" s="155"/>
      <c r="F17" s="158"/>
      <c r="G17" s="37" t="s">
        <v>28</v>
      </c>
    </row>
    <row r="18" spans="1:7" ht="27.6">
      <c r="A18" s="25">
        <v>1</v>
      </c>
      <c r="B18" s="38" t="s">
        <v>3</v>
      </c>
      <c r="C18" s="18"/>
      <c r="D18" s="19"/>
      <c r="E18" s="20"/>
      <c r="F18" s="44"/>
      <c r="G18" s="70"/>
    </row>
    <row r="19" spans="1:7" ht="16.5" customHeight="1">
      <c r="A19" s="26"/>
      <c r="B19" s="42" t="s">
        <v>30</v>
      </c>
      <c r="C19" s="18" t="s">
        <v>29</v>
      </c>
      <c r="D19" s="19">
        <v>3577.1</v>
      </c>
      <c r="E19" s="48">
        <v>3.6</v>
      </c>
      <c r="F19" s="46">
        <v>12</v>
      </c>
      <c r="G19" s="72">
        <v>154530.72</v>
      </c>
    </row>
    <row r="20" spans="1:7" ht="17.25" hidden="1" customHeight="1">
      <c r="A20" s="27"/>
      <c r="B20" s="43" t="s">
        <v>31</v>
      </c>
      <c r="C20" s="22"/>
      <c r="D20" s="19"/>
      <c r="E20" s="48"/>
      <c r="F20" s="46"/>
      <c r="G20" s="71"/>
    </row>
    <row r="21" spans="1:7" ht="25.5" customHeight="1">
      <c r="A21" s="27" t="s">
        <v>4</v>
      </c>
      <c r="B21" s="39" t="s">
        <v>32</v>
      </c>
      <c r="C21" s="22"/>
      <c r="D21" s="19"/>
      <c r="E21" s="48"/>
      <c r="F21" s="46"/>
      <c r="G21" s="72">
        <v>57672.457199999997</v>
      </c>
    </row>
    <row r="22" spans="1:7" ht="18" customHeight="1">
      <c r="A22" s="27"/>
      <c r="B22" s="43" t="s">
        <v>33</v>
      </c>
      <c r="C22" s="18" t="s">
        <v>51</v>
      </c>
      <c r="D22" s="46">
        <v>149</v>
      </c>
      <c r="E22" s="48">
        <v>7</v>
      </c>
      <c r="F22" s="46">
        <v>12</v>
      </c>
      <c r="G22" s="71">
        <v>12516</v>
      </c>
    </row>
    <row r="23" spans="1:7" ht="18.75" customHeight="1">
      <c r="A23" s="27"/>
      <c r="B23" s="43" t="s">
        <v>34</v>
      </c>
      <c r="C23" s="18" t="s">
        <v>52</v>
      </c>
      <c r="D23" s="60">
        <v>1128911.43</v>
      </c>
      <c r="E23" s="48">
        <v>0.04</v>
      </c>
      <c r="F23" s="47">
        <v>1</v>
      </c>
      <c r="G23" s="71">
        <v>45156.457199999997</v>
      </c>
    </row>
    <row r="24" spans="1:7" ht="18.75" customHeight="1">
      <c r="A24" s="27" t="s">
        <v>5</v>
      </c>
      <c r="B24" s="61" t="s">
        <v>35</v>
      </c>
      <c r="C24" s="18"/>
      <c r="D24" s="60"/>
      <c r="E24" s="48"/>
      <c r="F24" s="47"/>
      <c r="G24" s="72">
        <v>14670.216</v>
      </c>
    </row>
    <row r="25" spans="1:7" ht="20.25" customHeight="1">
      <c r="A25" s="51"/>
      <c r="B25" s="148" t="s">
        <v>115</v>
      </c>
      <c r="C25" s="135" t="s">
        <v>55</v>
      </c>
      <c r="D25" s="135">
        <v>5</v>
      </c>
      <c r="E25" s="145">
        <v>1875.528</v>
      </c>
      <c r="F25" s="47">
        <v>1</v>
      </c>
      <c r="G25" s="71">
        <v>9377.64</v>
      </c>
    </row>
    <row r="26" spans="1:7" ht="26.4" customHeight="1">
      <c r="A26" s="51"/>
      <c r="B26" s="149" t="s">
        <v>116</v>
      </c>
      <c r="C26" s="136" t="s">
        <v>55</v>
      </c>
      <c r="D26" s="142">
        <v>2</v>
      </c>
      <c r="E26" s="137">
        <v>272.06399999999996</v>
      </c>
      <c r="F26" s="47">
        <v>1</v>
      </c>
      <c r="G26" s="71">
        <v>544.12799999999993</v>
      </c>
    </row>
    <row r="27" spans="1:7" ht="20.25" customHeight="1">
      <c r="A27" s="27"/>
      <c r="B27" s="150" t="s">
        <v>120</v>
      </c>
      <c r="C27" s="144" t="s">
        <v>55</v>
      </c>
      <c r="D27" s="144">
        <v>1</v>
      </c>
      <c r="E27" s="143">
        <v>1050</v>
      </c>
      <c r="F27" s="47">
        <v>1</v>
      </c>
      <c r="G27" s="71">
        <v>1050</v>
      </c>
    </row>
    <row r="28" spans="1:7" ht="20.25" customHeight="1">
      <c r="A28" s="27"/>
      <c r="B28" s="151" t="s">
        <v>121</v>
      </c>
      <c r="C28" s="146" t="s">
        <v>29</v>
      </c>
      <c r="D28" s="147">
        <v>8.25</v>
      </c>
      <c r="E28" s="147">
        <v>9922.31</v>
      </c>
      <c r="F28" s="47">
        <v>1</v>
      </c>
      <c r="G28" s="71">
        <v>81859.057499999995</v>
      </c>
    </row>
    <row r="29" spans="1:7" ht="20.25" customHeight="1">
      <c r="A29" s="27"/>
      <c r="B29" s="152" t="s">
        <v>122</v>
      </c>
      <c r="C29" s="135" t="s">
        <v>29</v>
      </c>
      <c r="D29" s="135">
        <v>7.5</v>
      </c>
      <c r="E29" s="145">
        <v>493.12639999999999</v>
      </c>
      <c r="F29" s="47">
        <v>1</v>
      </c>
      <c r="G29" s="71">
        <v>3698.4479999999999</v>
      </c>
    </row>
    <row r="30" spans="1:7" ht="25.5" customHeight="1">
      <c r="A30" s="27" t="s">
        <v>6</v>
      </c>
      <c r="B30" s="39" t="s">
        <v>40</v>
      </c>
      <c r="C30" s="18"/>
      <c r="D30" s="46"/>
      <c r="E30" s="48"/>
      <c r="F30" s="47"/>
      <c r="G30" s="72">
        <v>293873.12</v>
      </c>
    </row>
    <row r="31" spans="1:7" ht="15.75" customHeight="1">
      <c r="A31" s="28"/>
      <c r="B31" s="41" t="s">
        <v>36</v>
      </c>
      <c r="C31" s="68" t="s">
        <v>54</v>
      </c>
      <c r="D31" s="46">
        <v>1</v>
      </c>
      <c r="E31" s="48" t="s">
        <v>62</v>
      </c>
      <c r="F31" s="46">
        <v>12</v>
      </c>
      <c r="G31" s="71">
        <v>31704.5</v>
      </c>
    </row>
    <row r="32" spans="1:7" ht="15.75" customHeight="1">
      <c r="A32" s="28"/>
      <c r="B32" s="41" t="s">
        <v>37</v>
      </c>
      <c r="C32" s="68" t="s">
        <v>54</v>
      </c>
      <c r="D32" s="46">
        <v>1</v>
      </c>
      <c r="E32" s="48" t="s">
        <v>62</v>
      </c>
      <c r="F32" s="46">
        <v>12</v>
      </c>
      <c r="G32" s="71">
        <v>169767.63</v>
      </c>
    </row>
    <row r="33" spans="1:7" ht="13.5" customHeight="1">
      <c r="A33" s="28"/>
      <c r="B33" s="41" t="s">
        <v>38</v>
      </c>
      <c r="C33" s="68" t="s">
        <v>54</v>
      </c>
      <c r="D33" s="46">
        <v>1</v>
      </c>
      <c r="E33" s="48" t="s">
        <v>62</v>
      </c>
      <c r="F33" s="46">
        <v>12</v>
      </c>
      <c r="G33" s="71">
        <v>14082.439999999999</v>
      </c>
    </row>
    <row r="34" spans="1:7" ht="13.5" customHeight="1">
      <c r="A34" s="28"/>
      <c r="B34" s="41" t="s">
        <v>39</v>
      </c>
      <c r="C34" s="68" t="s">
        <v>54</v>
      </c>
      <c r="D34" s="46">
        <v>1</v>
      </c>
      <c r="E34" s="48" t="s">
        <v>62</v>
      </c>
      <c r="F34" s="46">
        <v>12</v>
      </c>
      <c r="G34" s="71">
        <v>43295.9</v>
      </c>
    </row>
    <row r="35" spans="1:7" ht="15" customHeight="1">
      <c r="A35" s="28"/>
      <c r="B35" s="41" t="s">
        <v>15</v>
      </c>
      <c r="C35" s="68" t="s">
        <v>54</v>
      </c>
      <c r="D35" s="46">
        <v>1</v>
      </c>
      <c r="E35" s="48" t="s">
        <v>62</v>
      </c>
      <c r="F35" s="46">
        <v>12</v>
      </c>
      <c r="G35" s="71">
        <v>35022.65</v>
      </c>
    </row>
    <row r="36" spans="1:7" ht="15" customHeight="1">
      <c r="A36" s="27" t="s">
        <v>8</v>
      </c>
      <c r="B36" s="40" t="s">
        <v>13</v>
      </c>
      <c r="C36" s="68" t="s">
        <v>54</v>
      </c>
      <c r="D36" s="19">
        <v>3577.1</v>
      </c>
      <c r="E36" s="48">
        <v>0.78</v>
      </c>
      <c r="F36" s="46">
        <v>10</v>
      </c>
      <c r="G36" s="72">
        <v>27901.379999999997</v>
      </c>
    </row>
    <row r="37" spans="1:7" ht="15" customHeight="1">
      <c r="A37" s="27" t="s">
        <v>127</v>
      </c>
      <c r="B37" s="40" t="s">
        <v>13</v>
      </c>
      <c r="C37" s="68" t="s">
        <v>54</v>
      </c>
      <c r="D37" s="19">
        <v>3577.1</v>
      </c>
      <c r="E37" s="48">
        <v>1</v>
      </c>
      <c r="F37" s="46">
        <v>2</v>
      </c>
      <c r="G37" s="72">
        <v>7154.2</v>
      </c>
    </row>
    <row r="38" spans="1:7" ht="19.5" customHeight="1">
      <c r="A38" s="27" t="s">
        <v>9</v>
      </c>
      <c r="B38" s="40" t="s">
        <v>10</v>
      </c>
      <c r="C38" s="69"/>
      <c r="D38" s="19"/>
      <c r="E38" s="48"/>
      <c r="F38" s="47"/>
      <c r="G38" s="72"/>
    </row>
    <row r="39" spans="1:7" ht="16.5" customHeight="1">
      <c r="A39" s="27"/>
      <c r="B39" s="41" t="s">
        <v>41</v>
      </c>
      <c r="C39" s="68" t="s">
        <v>54</v>
      </c>
      <c r="D39" s="19">
        <v>1</v>
      </c>
      <c r="E39" s="153">
        <v>40711.89</v>
      </c>
      <c r="F39" s="47">
        <v>1</v>
      </c>
      <c r="G39" s="72">
        <v>40711.89</v>
      </c>
    </row>
    <row r="40" spans="1:7" ht="22.2" customHeight="1">
      <c r="A40" s="27"/>
      <c r="B40" s="41" t="s">
        <v>124</v>
      </c>
      <c r="C40" s="68" t="s">
        <v>125</v>
      </c>
      <c r="D40" s="19">
        <v>72</v>
      </c>
      <c r="E40" s="48">
        <v>200</v>
      </c>
      <c r="F40" s="47">
        <v>1</v>
      </c>
      <c r="G40" s="72">
        <v>14400</v>
      </c>
    </row>
    <row r="41" spans="1:7" ht="18.75" customHeight="1">
      <c r="A41" s="27" t="s">
        <v>59</v>
      </c>
      <c r="B41" s="40" t="s">
        <v>42</v>
      </c>
      <c r="C41" s="68"/>
      <c r="D41" s="19"/>
      <c r="E41" s="48"/>
      <c r="F41" s="47"/>
      <c r="G41" s="72"/>
    </row>
    <row r="42" spans="1:7" ht="18" customHeight="1">
      <c r="A42" s="27"/>
      <c r="B42" s="41" t="s">
        <v>43</v>
      </c>
      <c r="C42" s="18" t="s">
        <v>55</v>
      </c>
      <c r="D42" s="46">
        <v>72</v>
      </c>
      <c r="E42" s="48">
        <v>13.68</v>
      </c>
      <c r="F42" s="47">
        <v>2</v>
      </c>
      <c r="G42" s="72">
        <v>1969.92</v>
      </c>
    </row>
    <row r="43" spans="1:7" ht="18" customHeight="1">
      <c r="A43" s="27" t="s">
        <v>60</v>
      </c>
      <c r="B43" s="63" t="s">
        <v>64</v>
      </c>
      <c r="C43" s="18"/>
      <c r="D43" s="46"/>
      <c r="E43" s="48"/>
      <c r="F43" s="47"/>
      <c r="G43" s="72">
        <v>68037.600000000006</v>
      </c>
    </row>
    <row r="44" spans="1:7" ht="18" customHeight="1">
      <c r="A44" s="27"/>
      <c r="B44" s="41" t="s">
        <v>65</v>
      </c>
      <c r="C44" s="18" t="s">
        <v>55</v>
      </c>
      <c r="D44" s="46">
        <v>2</v>
      </c>
      <c r="E44" s="48">
        <v>2669.9</v>
      </c>
      <c r="F44" s="46">
        <v>12</v>
      </c>
      <c r="G44" s="71">
        <v>64077.600000000006</v>
      </c>
    </row>
    <row r="45" spans="1:7" ht="18" customHeight="1">
      <c r="A45" s="27"/>
      <c r="B45" s="41" t="s">
        <v>69</v>
      </c>
      <c r="C45" s="18" t="s">
        <v>55</v>
      </c>
      <c r="D45" s="46">
        <v>2</v>
      </c>
      <c r="E45" s="48">
        <v>1980</v>
      </c>
      <c r="F45" s="47">
        <v>1</v>
      </c>
      <c r="G45" s="71">
        <v>3960</v>
      </c>
    </row>
    <row r="46" spans="1:7" ht="18" customHeight="1">
      <c r="A46" s="27" t="s">
        <v>11</v>
      </c>
      <c r="B46" s="63" t="s">
        <v>66</v>
      </c>
      <c r="C46" s="18"/>
      <c r="D46" s="46"/>
      <c r="E46" s="48"/>
      <c r="F46" s="47"/>
      <c r="G46" s="72"/>
    </row>
    <row r="47" spans="1:7" ht="18" customHeight="1">
      <c r="A47" s="64"/>
      <c r="B47" s="41" t="s">
        <v>67</v>
      </c>
      <c r="C47" s="18" t="s">
        <v>55</v>
      </c>
      <c r="D47" s="46">
        <v>2</v>
      </c>
      <c r="E47" s="48">
        <v>3500</v>
      </c>
      <c r="F47" s="46">
        <v>12</v>
      </c>
      <c r="G47" s="72">
        <v>84000</v>
      </c>
    </row>
    <row r="48" spans="1:7" ht="18" customHeight="1">
      <c r="A48" s="64"/>
      <c r="B48" s="41" t="s">
        <v>68</v>
      </c>
      <c r="C48" s="18" t="s">
        <v>55</v>
      </c>
      <c r="D48" s="46">
        <v>2</v>
      </c>
      <c r="E48" s="48">
        <v>2800</v>
      </c>
      <c r="F48" s="47">
        <v>1</v>
      </c>
      <c r="G48" s="72">
        <v>5600</v>
      </c>
    </row>
    <row r="49" spans="1:7" ht="18" customHeight="1">
      <c r="A49" s="64"/>
      <c r="B49" s="63" t="s">
        <v>126</v>
      </c>
      <c r="C49" s="68" t="s">
        <v>54</v>
      </c>
      <c r="D49" s="19">
        <v>1</v>
      </c>
      <c r="E49" s="48">
        <v>1000</v>
      </c>
      <c r="F49" s="46">
        <v>1</v>
      </c>
      <c r="G49" s="72">
        <v>1000</v>
      </c>
    </row>
    <row r="50" spans="1:7" ht="15" customHeight="1">
      <c r="A50" s="27" t="s">
        <v>12</v>
      </c>
      <c r="B50" s="38" t="s">
        <v>44</v>
      </c>
      <c r="C50" s="68" t="s">
        <v>54</v>
      </c>
      <c r="D50" s="19">
        <v>3577.1</v>
      </c>
      <c r="E50" s="48">
        <v>0.13</v>
      </c>
      <c r="F50" s="46">
        <v>10</v>
      </c>
      <c r="G50" s="72">
        <v>4650.2300000000005</v>
      </c>
    </row>
    <row r="51" spans="1:7" ht="15" customHeight="1">
      <c r="A51" s="27" t="s">
        <v>128</v>
      </c>
      <c r="B51" s="38" t="s">
        <v>44</v>
      </c>
      <c r="C51" s="68" t="s">
        <v>54</v>
      </c>
      <c r="D51" s="19">
        <v>1005.16</v>
      </c>
      <c r="E51" s="48">
        <v>0.99</v>
      </c>
      <c r="F51" s="46">
        <v>2</v>
      </c>
      <c r="G51" s="72">
        <v>1990.2167999999999</v>
      </c>
    </row>
    <row r="52" spans="1:7" ht="21" customHeight="1">
      <c r="A52" s="27" t="s">
        <v>14</v>
      </c>
      <c r="B52" s="40" t="s">
        <v>7</v>
      </c>
      <c r="C52" s="18"/>
      <c r="D52" s="19"/>
      <c r="E52" s="48"/>
      <c r="F52" s="47"/>
      <c r="G52" s="72"/>
    </row>
    <row r="53" spans="1:7" ht="21" customHeight="1">
      <c r="A53" s="27"/>
      <c r="B53" s="62" t="s">
        <v>63</v>
      </c>
      <c r="C53" s="18" t="s">
        <v>56</v>
      </c>
      <c r="D53" s="19">
        <v>607</v>
      </c>
      <c r="E53" s="48">
        <v>6.76</v>
      </c>
      <c r="F53" s="47">
        <v>12</v>
      </c>
      <c r="G53" s="72">
        <v>49239.839999999997</v>
      </c>
    </row>
    <row r="54" spans="1:7" ht="15" customHeight="1">
      <c r="A54" s="65" t="s">
        <v>75</v>
      </c>
      <c r="B54" s="53" t="s">
        <v>58</v>
      </c>
      <c r="C54" s="18"/>
      <c r="D54" s="19"/>
      <c r="E54" s="48"/>
      <c r="F54" s="47"/>
      <c r="G54" s="72">
        <v>186145.90399999998</v>
      </c>
    </row>
    <row r="55" spans="1:7" ht="21" customHeight="1">
      <c r="A55" s="26"/>
      <c r="B55" s="41" t="s">
        <v>45</v>
      </c>
      <c r="C55" s="18" t="s">
        <v>56</v>
      </c>
      <c r="D55" s="19">
        <v>583</v>
      </c>
      <c r="E55" s="48">
        <v>12.45</v>
      </c>
      <c r="F55" s="46">
        <v>12</v>
      </c>
      <c r="G55" s="71">
        <v>87100.2</v>
      </c>
    </row>
    <row r="56" spans="1:7" ht="21.75" customHeight="1">
      <c r="A56" s="26"/>
      <c r="B56" s="50" t="s">
        <v>57</v>
      </c>
      <c r="C56" s="18" t="s">
        <v>29</v>
      </c>
      <c r="D56" s="19">
        <v>19.600000000000001</v>
      </c>
      <c r="E56" s="48">
        <v>12.58</v>
      </c>
      <c r="F56" s="47">
        <v>3</v>
      </c>
      <c r="G56" s="71">
        <v>739.70400000000006</v>
      </c>
    </row>
    <row r="57" spans="1:7" ht="15.75" customHeight="1">
      <c r="A57" s="26"/>
      <c r="B57" s="50" t="s">
        <v>77</v>
      </c>
      <c r="C57" s="18" t="s">
        <v>54</v>
      </c>
      <c r="D57" s="46">
        <v>1</v>
      </c>
      <c r="E57" s="19">
        <v>800</v>
      </c>
      <c r="F57" s="57">
        <v>3</v>
      </c>
      <c r="G57" s="71">
        <v>2400</v>
      </c>
    </row>
    <row r="58" spans="1:7" ht="21" customHeight="1">
      <c r="A58" s="26"/>
      <c r="B58" s="50" t="s">
        <v>113</v>
      </c>
      <c r="C58" s="18" t="s">
        <v>111</v>
      </c>
      <c r="D58" s="46">
        <v>2.5</v>
      </c>
      <c r="E58" s="19">
        <v>3500</v>
      </c>
      <c r="F58" s="57">
        <v>1</v>
      </c>
      <c r="G58" s="71">
        <v>8750</v>
      </c>
    </row>
    <row r="59" spans="1:7" ht="28.5" customHeight="1">
      <c r="A59" s="26"/>
      <c r="B59" s="50" t="s">
        <v>76</v>
      </c>
      <c r="C59" s="18" t="s">
        <v>29</v>
      </c>
      <c r="D59" s="19">
        <v>1861</v>
      </c>
      <c r="E59" s="19">
        <v>2.6</v>
      </c>
      <c r="F59" s="57">
        <v>10</v>
      </c>
      <c r="G59" s="71">
        <v>48386</v>
      </c>
    </row>
    <row r="60" spans="1:7" ht="17.25" customHeight="1">
      <c r="A60" s="26"/>
      <c r="B60" s="50" t="s">
        <v>70</v>
      </c>
      <c r="C60" s="18" t="s">
        <v>29</v>
      </c>
      <c r="D60" s="19">
        <v>800</v>
      </c>
      <c r="E60" s="19">
        <v>3.6</v>
      </c>
      <c r="F60" s="57">
        <v>3</v>
      </c>
      <c r="G60" s="71">
        <v>8640</v>
      </c>
    </row>
    <row r="61" spans="1:7" ht="15.75" customHeight="1">
      <c r="A61" s="26"/>
      <c r="B61" s="41" t="s">
        <v>117</v>
      </c>
      <c r="C61" s="18" t="s">
        <v>55</v>
      </c>
      <c r="D61" s="19">
        <v>1850</v>
      </c>
      <c r="E61" s="19">
        <v>1</v>
      </c>
      <c r="F61" s="57">
        <v>1</v>
      </c>
      <c r="G61" s="71">
        <v>1850</v>
      </c>
    </row>
    <row r="62" spans="1:7" ht="15.75" customHeight="1">
      <c r="A62" s="26"/>
      <c r="B62" s="41" t="s">
        <v>118</v>
      </c>
      <c r="C62" s="18" t="s">
        <v>119</v>
      </c>
      <c r="D62" s="19">
        <v>2800</v>
      </c>
      <c r="E62" s="19">
        <v>1</v>
      </c>
      <c r="F62" s="57">
        <v>1</v>
      </c>
      <c r="G62" s="71">
        <v>2800</v>
      </c>
    </row>
    <row r="63" spans="1:7" ht="15.75" customHeight="1">
      <c r="A63" s="26"/>
      <c r="B63" s="41" t="s">
        <v>123</v>
      </c>
      <c r="C63" s="18" t="s">
        <v>111</v>
      </c>
      <c r="D63" s="19">
        <v>0.3</v>
      </c>
      <c r="E63" s="19">
        <v>3500</v>
      </c>
      <c r="F63" s="57">
        <v>1</v>
      </c>
      <c r="G63" s="71">
        <v>1050</v>
      </c>
    </row>
    <row r="64" spans="1:7" ht="15.75" customHeight="1">
      <c r="A64" s="26"/>
      <c r="B64" s="41" t="s">
        <v>112</v>
      </c>
      <c r="C64" s="18" t="s">
        <v>71</v>
      </c>
      <c r="D64" s="19">
        <v>14</v>
      </c>
      <c r="E64" s="19">
        <v>1820</v>
      </c>
      <c r="F64" s="57">
        <v>1</v>
      </c>
      <c r="G64" s="71">
        <v>25480</v>
      </c>
    </row>
    <row r="65" spans="1:9" ht="27.75" customHeight="1">
      <c r="A65" s="58"/>
      <c r="B65" s="59" t="s">
        <v>46</v>
      </c>
      <c r="C65" s="23"/>
      <c r="D65" s="23"/>
      <c r="E65" s="23"/>
      <c r="F65" s="23"/>
      <c r="G65" s="54">
        <v>1013547.6939999999</v>
      </c>
    </row>
    <row r="66" spans="1:9">
      <c r="A66" s="11"/>
      <c r="B66" s="30" t="s">
        <v>48</v>
      </c>
      <c r="C66" s="18" t="s">
        <v>29</v>
      </c>
      <c r="D66" s="19">
        <v>3577.1</v>
      </c>
      <c r="E66" s="52">
        <v>3.89</v>
      </c>
      <c r="F66" s="46">
        <v>12</v>
      </c>
      <c r="G66" s="21">
        <v>169281.72</v>
      </c>
    </row>
    <row r="67" spans="1:9">
      <c r="A67" s="11"/>
      <c r="B67" s="29" t="s">
        <v>47</v>
      </c>
      <c r="C67" s="18" t="s">
        <v>29</v>
      </c>
      <c r="D67" s="19">
        <v>3577.1</v>
      </c>
      <c r="E67" s="52">
        <v>0.1</v>
      </c>
      <c r="F67" s="46">
        <v>12</v>
      </c>
      <c r="G67" s="21">
        <v>10470.08</v>
      </c>
    </row>
    <row r="68" spans="1:9">
      <c r="A68" s="11"/>
      <c r="B68" s="29" t="s">
        <v>49</v>
      </c>
      <c r="C68" s="18" t="s">
        <v>29</v>
      </c>
      <c r="D68" s="19">
        <v>3577.1</v>
      </c>
      <c r="E68" s="52">
        <v>0.42</v>
      </c>
      <c r="F68" s="46">
        <v>12</v>
      </c>
      <c r="G68" s="21">
        <v>23785.85</v>
      </c>
    </row>
    <row r="69" spans="1:9">
      <c r="A69" s="11"/>
      <c r="B69" s="11" t="s">
        <v>61</v>
      </c>
      <c r="C69" s="24"/>
      <c r="D69" s="10"/>
      <c r="E69" s="24"/>
      <c r="F69" s="24"/>
      <c r="G69" s="141">
        <v>1217085.344</v>
      </c>
    </row>
    <row r="70" spans="1:9">
      <c r="A70" s="11"/>
      <c r="B70" s="66" t="s">
        <v>72</v>
      </c>
      <c r="C70" s="24"/>
      <c r="D70" s="10"/>
      <c r="E70" s="24"/>
      <c r="F70" s="24"/>
      <c r="G70" s="20"/>
    </row>
    <row r="71" spans="1:9">
      <c r="B71" s="131" t="s">
        <v>50</v>
      </c>
      <c r="C71" s="131"/>
      <c r="D71" s="131"/>
      <c r="E71" s="132"/>
      <c r="F71" s="133"/>
      <c r="G71" s="60">
        <v>1128911.43</v>
      </c>
    </row>
    <row r="72" spans="1:9" ht="14.25" customHeight="1">
      <c r="B72" s="138" t="s">
        <v>134</v>
      </c>
      <c r="C72" s="29"/>
      <c r="D72" s="29"/>
      <c r="E72" s="29"/>
      <c r="F72" s="139"/>
      <c r="G72" s="21">
        <v>88880.71</v>
      </c>
    </row>
    <row r="73" spans="1:9">
      <c r="B73" s="131" t="s">
        <v>130</v>
      </c>
      <c r="C73" s="131"/>
      <c r="D73" s="131"/>
      <c r="E73" s="132"/>
      <c r="F73" s="133"/>
      <c r="G73" s="21">
        <v>1217085.3400000001</v>
      </c>
    </row>
    <row r="74" spans="1:9">
      <c r="B74" s="128" t="s">
        <v>131</v>
      </c>
      <c r="C74" s="129"/>
      <c r="D74" s="129"/>
      <c r="E74" s="129"/>
      <c r="F74" s="130"/>
      <c r="G74" s="140">
        <v>177054.62000000017</v>
      </c>
      <c r="I74" s="134"/>
    </row>
    <row r="75" spans="1:9">
      <c r="B75" s="55"/>
      <c r="C75" s="56"/>
      <c r="D75" s="56"/>
      <c r="E75" s="56"/>
      <c r="F75" s="56"/>
      <c r="G75" s="67"/>
    </row>
    <row r="76" spans="1:9">
      <c r="C76" s="56"/>
      <c r="D76" s="56"/>
      <c r="E76" s="56"/>
      <c r="F76" s="56"/>
      <c r="G76" s="67"/>
    </row>
    <row r="77" spans="1:9">
      <c r="C77" s="56"/>
      <c r="D77" s="56"/>
      <c r="E77" s="56"/>
      <c r="F77" s="56"/>
      <c r="G77" s="67"/>
    </row>
    <row r="78" spans="1:9">
      <c r="B78" s="55"/>
      <c r="C78" s="10"/>
      <c r="D78" s="10"/>
      <c r="E78" s="10"/>
      <c r="F78" s="10"/>
    </row>
    <row r="79" spans="1:9">
      <c r="B79" t="s">
        <v>73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topLeftCell="A19" workbookViewId="0">
      <selection activeCell="B31" sqref="B31"/>
    </sheetView>
  </sheetViews>
  <sheetFormatPr defaultColWidth="9.109375" defaultRowHeight="14.4"/>
  <cols>
    <col min="1" max="1" width="3.44140625" style="73" customWidth="1"/>
    <col min="2" max="2" width="36.6640625" style="73" customWidth="1"/>
    <col min="3" max="3" width="10.5546875" style="73" customWidth="1"/>
    <col min="4" max="4" width="9" style="73" customWidth="1"/>
    <col min="5" max="5" width="6.88671875" style="73" customWidth="1"/>
    <col min="6" max="6" width="7.44140625" style="73" bestFit="1" customWidth="1"/>
    <col min="7" max="7" width="11" style="73" customWidth="1"/>
    <col min="8" max="8" width="4.44140625" style="73" customWidth="1"/>
    <col min="9" max="10" width="13.33203125" style="73" bestFit="1" customWidth="1"/>
    <col min="11" max="16384" width="9.109375" style="73"/>
  </cols>
  <sheetData>
    <row r="1" spans="1:10">
      <c r="C1" s="74" t="s">
        <v>17</v>
      </c>
      <c r="D1" s="74"/>
      <c r="E1" s="74"/>
      <c r="F1" s="74"/>
      <c r="G1" s="74"/>
    </row>
    <row r="2" spans="1:10">
      <c r="C2" s="74" t="s">
        <v>78</v>
      </c>
      <c r="D2" s="74"/>
      <c r="E2" s="74"/>
      <c r="F2" s="74"/>
      <c r="G2" s="74"/>
    </row>
    <row r="3" spans="1:10">
      <c r="C3" s="74" t="s">
        <v>79</v>
      </c>
      <c r="D3" s="74"/>
      <c r="E3" s="74"/>
      <c r="F3" s="74"/>
      <c r="G3" s="74"/>
    </row>
    <row r="4" spans="1:10" ht="25.5" customHeight="1">
      <c r="A4" s="75"/>
      <c r="B4" s="164" t="s">
        <v>132</v>
      </c>
      <c r="C4" s="164"/>
      <c r="D4" s="164"/>
      <c r="E4" s="164"/>
      <c r="F4" s="164"/>
      <c r="G4" s="164"/>
    </row>
    <row r="5" spans="1:10">
      <c r="A5" s="75"/>
      <c r="B5" s="164" t="s">
        <v>80</v>
      </c>
      <c r="C5" s="164"/>
      <c r="D5" s="164"/>
      <c r="E5" s="164"/>
      <c r="F5" s="76"/>
      <c r="G5" s="77"/>
    </row>
    <row r="6" spans="1:10" ht="12.75" customHeight="1">
      <c r="A6" s="75"/>
      <c r="B6" s="78" t="s">
        <v>81</v>
      </c>
      <c r="C6" s="79"/>
      <c r="D6" s="79"/>
      <c r="E6" s="80"/>
      <c r="F6" s="80"/>
      <c r="G6" s="80">
        <v>3577.1</v>
      </c>
    </row>
    <row r="7" spans="1:10" ht="14.25" customHeight="1">
      <c r="A7" s="75"/>
      <c r="B7" s="81" t="s">
        <v>82</v>
      </c>
      <c r="C7" s="82"/>
      <c r="D7" s="82"/>
      <c r="E7" s="83"/>
      <c r="F7" s="83"/>
      <c r="G7" s="83">
        <v>20</v>
      </c>
      <c r="I7" s="84"/>
      <c r="J7" s="84"/>
    </row>
    <row r="8" spans="1:10" ht="15.75" customHeight="1">
      <c r="A8" s="75"/>
      <c r="B8" s="78" t="s">
        <v>83</v>
      </c>
      <c r="C8" s="85"/>
      <c r="D8" s="85"/>
      <c r="E8" s="86"/>
      <c r="F8" s="86"/>
      <c r="G8" s="86">
        <v>12</v>
      </c>
    </row>
    <row r="9" spans="1:10" ht="26.25" customHeight="1">
      <c r="A9" s="87" t="s">
        <v>84</v>
      </c>
      <c r="B9" s="87" t="s">
        <v>85</v>
      </c>
      <c r="C9" s="88" t="s">
        <v>86</v>
      </c>
      <c r="D9" s="88" t="s">
        <v>87</v>
      </c>
      <c r="E9" s="88" t="s">
        <v>88</v>
      </c>
      <c r="F9" s="88" t="s">
        <v>89</v>
      </c>
      <c r="G9" s="89" t="s">
        <v>90</v>
      </c>
    </row>
    <row r="10" spans="1:10" ht="36.75" customHeight="1">
      <c r="A10" s="87">
        <v>1</v>
      </c>
      <c r="B10" s="89" t="s">
        <v>91</v>
      </c>
      <c r="C10" s="89" t="s">
        <v>92</v>
      </c>
      <c r="D10" s="90">
        <f>G6</f>
        <v>3577.1</v>
      </c>
      <c r="E10" s="91">
        <v>4</v>
      </c>
      <c r="F10" s="92">
        <v>12</v>
      </c>
      <c r="G10" s="93">
        <f>D10*E10*F10</f>
        <v>171700.8</v>
      </c>
      <c r="J10" s="94"/>
    </row>
    <row r="11" spans="1:10" ht="27.75" customHeight="1">
      <c r="A11" s="87">
        <v>2</v>
      </c>
      <c r="B11" s="95" t="s">
        <v>93</v>
      </c>
      <c r="C11" s="89" t="s">
        <v>92</v>
      </c>
      <c r="D11" s="90">
        <f>D10</f>
        <v>3577.1</v>
      </c>
      <c r="E11" s="91">
        <v>1.69</v>
      </c>
      <c r="F11" s="92">
        <v>12</v>
      </c>
      <c r="G11" s="93">
        <f t="shared" ref="G11:G21" si="0">D11*E11*F11</f>
        <v>72543.588000000003</v>
      </c>
    </row>
    <row r="12" spans="1:10" ht="27" customHeight="1">
      <c r="A12" s="87">
        <v>3</v>
      </c>
      <c r="B12" s="96" t="s">
        <v>94</v>
      </c>
      <c r="C12" s="89" t="s">
        <v>92</v>
      </c>
      <c r="D12" s="90">
        <f>D11</f>
        <v>3577.1</v>
      </c>
      <c r="E12" s="97">
        <v>2.6</v>
      </c>
      <c r="F12" s="92">
        <v>12</v>
      </c>
      <c r="G12" s="93">
        <f t="shared" si="0"/>
        <v>111605.52000000002</v>
      </c>
      <c r="H12" s="84"/>
      <c r="I12" s="84"/>
    </row>
    <row r="13" spans="1:10" ht="27" customHeight="1">
      <c r="A13" s="87">
        <v>4</v>
      </c>
      <c r="B13" s="96" t="s">
        <v>95</v>
      </c>
      <c r="C13" s="89" t="s">
        <v>92</v>
      </c>
      <c r="D13" s="90">
        <f>D12</f>
        <v>3577.1</v>
      </c>
      <c r="E13" s="97">
        <v>0.82</v>
      </c>
      <c r="F13" s="92">
        <v>12</v>
      </c>
      <c r="G13" s="93">
        <f t="shared" si="0"/>
        <v>35198.663999999997</v>
      </c>
      <c r="H13" s="84"/>
      <c r="I13" s="84"/>
    </row>
    <row r="14" spans="1:10" ht="35.25" customHeight="1">
      <c r="A14" s="87">
        <v>5</v>
      </c>
      <c r="B14" s="96" t="s">
        <v>96</v>
      </c>
      <c r="C14" s="89" t="s">
        <v>92</v>
      </c>
      <c r="D14" s="90">
        <f>G6</f>
        <v>3577.1</v>
      </c>
      <c r="E14" s="97">
        <v>0.79</v>
      </c>
      <c r="F14" s="92">
        <v>12</v>
      </c>
      <c r="G14" s="93">
        <f t="shared" si="0"/>
        <v>33910.908000000003</v>
      </c>
      <c r="H14" s="84"/>
      <c r="I14" s="84"/>
    </row>
    <row r="15" spans="1:10" ht="45.75" customHeight="1">
      <c r="A15" s="87">
        <v>6</v>
      </c>
      <c r="B15" s="96" t="s">
        <v>97</v>
      </c>
      <c r="C15" s="89" t="s">
        <v>92</v>
      </c>
      <c r="D15" s="90">
        <f>D14</f>
        <v>3577.1</v>
      </c>
      <c r="E15" s="97">
        <v>2.6</v>
      </c>
      <c r="F15" s="92">
        <v>12</v>
      </c>
      <c r="G15" s="93">
        <f t="shared" si="0"/>
        <v>111605.52000000002</v>
      </c>
      <c r="H15" s="84"/>
      <c r="I15" s="84"/>
    </row>
    <row r="16" spans="1:10" ht="30" customHeight="1">
      <c r="A16" s="87">
        <v>7</v>
      </c>
      <c r="B16" s="96" t="s">
        <v>98</v>
      </c>
      <c r="C16" s="89" t="s">
        <v>92</v>
      </c>
      <c r="D16" s="90">
        <f>D15</f>
        <v>3577.1</v>
      </c>
      <c r="E16" s="97">
        <v>0.17</v>
      </c>
      <c r="F16" s="92">
        <v>12</v>
      </c>
      <c r="G16" s="93">
        <f t="shared" si="0"/>
        <v>7297.2840000000015</v>
      </c>
      <c r="H16" s="84"/>
      <c r="I16" s="84"/>
    </row>
    <row r="17" spans="1:10" ht="30" customHeight="1">
      <c r="A17" s="87">
        <v>8</v>
      </c>
      <c r="B17" s="96" t="s">
        <v>99</v>
      </c>
      <c r="C17" s="89" t="s">
        <v>92</v>
      </c>
      <c r="D17" s="90">
        <f>D16</f>
        <v>3577.1</v>
      </c>
      <c r="E17" s="97">
        <v>0.12</v>
      </c>
      <c r="F17" s="92">
        <v>12</v>
      </c>
      <c r="G17" s="93">
        <f t="shared" si="0"/>
        <v>5151.0239999999994</v>
      </c>
      <c r="H17" s="84"/>
      <c r="I17" s="84"/>
    </row>
    <row r="18" spans="1:10" ht="41.25" customHeight="1">
      <c r="A18" s="87">
        <v>9</v>
      </c>
      <c r="B18" s="96" t="s">
        <v>100</v>
      </c>
      <c r="C18" s="89" t="s">
        <v>92</v>
      </c>
      <c r="D18" s="90">
        <f>G6</f>
        <v>3577.1</v>
      </c>
      <c r="E18" s="97">
        <v>1.25</v>
      </c>
      <c r="F18" s="92">
        <v>12</v>
      </c>
      <c r="G18" s="93">
        <f t="shared" si="0"/>
        <v>53656.5</v>
      </c>
      <c r="H18" s="84"/>
      <c r="I18" s="84"/>
    </row>
    <row r="19" spans="1:10" ht="40.5" customHeight="1">
      <c r="A19" s="87">
        <v>10</v>
      </c>
      <c r="B19" s="96" t="s">
        <v>101</v>
      </c>
      <c r="C19" s="89" t="s">
        <v>92</v>
      </c>
      <c r="D19" s="90">
        <f>D18</f>
        <v>3577.1</v>
      </c>
      <c r="E19" s="97">
        <f>2.67</f>
        <v>2.67</v>
      </c>
      <c r="F19" s="92">
        <v>12</v>
      </c>
      <c r="G19" s="93">
        <f>D19*E19*F19</f>
        <v>114610.284</v>
      </c>
      <c r="H19" s="84"/>
      <c r="I19" s="84"/>
    </row>
    <row r="20" spans="1:10" ht="32.25" customHeight="1">
      <c r="A20" s="87">
        <v>11</v>
      </c>
      <c r="B20" s="96" t="s">
        <v>102</v>
      </c>
      <c r="C20" s="89" t="s">
        <v>92</v>
      </c>
      <c r="D20" s="90">
        <f>D19</f>
        <v>3577.1</v>
      </c>
      <c r="E20" s="97">
        <v>1.69</v>
      </c>
      <c r="F20" s="92">
        <v>12</v>
      </c>
      <c r="G20" s="93">
        <f t="shared" si="0"/>
        <v>72543.588000000003</v>
      </c>
      <c r="H20" s="84"/>
      <c r="I20" s="84"/>
    </row>
    <row r="21" spans="1:10" ht="31.5" customHeight="1">
      <c r="A21" s="87">
        <v>12</v>
      </c>
      <c r="B21" s="96" t="s">
        <v>103</v>
      </c>
      <c r="C21" s="89" t="s">
        <v>92</v>
      </c>
      <c r="D21" s="90">
        <f>D20</f>
        <v>3577.1</v>
      </c>
      <c r="E21" s="97">
        <v>1.6</v>
      </c>
      <c r="F21" s="92">
        <v>12</v>
      </c>
      <c r="G21" s="93">
        <f t="shared" si="0"/>
        <v>68680.320000000007</v>
      </c>
      <c r="H21" s="84"/>
      <c r="I21" s="84"/>
      <c r="J21" s="84"/>
    </row>
    <row r="22" spans="1:10" ht="18" customHeight="1">
      <c r="A22" s="98"/>
      <c r="B22" s="99" t="s">
        <v>133</v>
      </c>
      <c r="C22" s="100"/>
      <c r="D22" s="100"/>
      <c r="E22" s="101">
        <f>SUM(E10:E21)</f>
        <v>20</v>
      </c>
      <c r="F22" s="101"/>
      <c r="G22" s="101">
        <f>G21+G20+G19+G18+G17+G16+G15+G14+G13+G12+G11+G10</f>
        <v>858504</v>
      </c>
      <c r="I22" s="84"/>
    </row>
    <row r="23" spans="1:10" ht="13.5" customHeight="1">
      <c r="A23" s="98">
        <v>13</v>
      </c>
      <c r="B23" s="102" t="s">
        <v>104</v>
      </c>
      <c r="C23" s="89" t="s">
        <v>92</v>
      </c>
      <c r="D23" s="103">
        <v>3577.1</v>
      </c>
      <c r="E23" s="104">
        <v>0.1</v>
      </c>
      <c r="F23" s="105">
        <v>12</v>
      </c>
      <c r="G23" s="106">
        <f>E23*D23*F23</f>
        <v>4292.5200000000004</v>
      </c>
    </row>
    <row r="24" spans="1:10" ht="18" customHeight="1">
      <c r="A24" s="98">
        <v>14</v>
      </c>
      <c r="B24" s="102" t="s">
        <v>105</v>
      </c>
      <c r="C24" s="89" t="s">
        <v>92</v>
      </c>
      <c r="D24" s="103">
        <f>D23</f>
        <v>3577.1</v>
      </c>
      <c r="E24" s="107">
        <v>0.42</v>
      </c>
      <c r="F24" s="105">
        <v>12</v>
      </c>
      <c r="G24" s="106">
        <f>D24*E24*F24</f>
        <v>18028.583999999999</v>
      </c>
    </row>
    <row r="25" spans="1:10" ht="15" thickBot="1">
      <c r="A25" s="98">
        <v>15</v>
      </c>
      <c r="B25" s="108" t="s">
        <v>106</v>
      </c>
      <c r="C25" s="89" t="s">
        <v>92</v>
      </c>
      <c r="D25" s="109">
        <v>3578.1</v>
      </c>
      <c r="E25" s="110">
        <v>3.89</v>
      </c>
      <c r="F25" s="111">
        <v>12</v>
      </c>
      <c r="G25" s="112">
        <f>D25*E25*F25</f>
        <v>167025.70799999998</v>
      </c>
    </row>
    <row r="26" spans="1:10" ht="15" thickBot="1">
      <c r="A26" s="113"/>
      <c r="B26" s="114" t="s">
        <v>107</v>
      </c>
      <c r="C26" s="115" t="s">
        <v>92</v>
      </c>
      <c r="D26" s="116">
        <v>3578.1</v>
      </c>
      <c r="E26" s="117">
        <f>E22+E23+E24+E25</f>
        <v>24.410000000000004</v>
      </c>
      <c r="F26" s="117">
        <v>12</v>
      </c>
      <c r="G26" s="117">
        <f>D26*E26*F26</f>
        <v>1048097.0520000001</v>
      </c>
    </row>
    <row r="27" spans="1:10">
      <c r="A27" s="118"/>
      <c r="B27" s="119"/>
      <c r="C27" s="120"/>
      <c r="D27" s="120"/>
      <c r="E27" s="120"/>
      <c r="F27" s="120"/>
      <c r="G27" s="121"/>
    </row>
    <row r="28" spans="1:10" ht="21.75" customHeight="1">
      <c r="A28" s="122"/>
      <c r="B28" s="123" t="s">
        <v>108</v>
      </c>
      <c r="C28" s="124"/>
      <c r="D28" s="125"/>
      <c r="E28" s="122"/>
      <c r="F28" s="122"/>
      <c r="G28" s="126"/>
    </row>
    <row r="29" spans="1:10" ht="27.75" customHeight="1">
      <c r="A29" s="122"/>
      <c r="B29" s="127" t="s">
        <v>109</v>
      </c>
      <c r="C29" s="165" t="s">
        <v>110</v>
      </c>
      <c r="D29" s="165"/>
      <c r="E29" s="165"/>
      <c r="F29" s="165"/>
      <c r="G29" s="165"/>
    </row>
  </sheetData>
  <mergeCells count="3">
    <mergeCell ref="B4:G4"/>
    <mergeCell ref="B5:E5"/>
    <mergeCell ref="C29:G2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2025-02-03T10:11:56Z</dcterms:modified>
</cp:coreProperties>
</file>